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25" yWindow="15" windowWidth="10800" windowHeight="9045" activeTab="0"/>
  </bookViews>
  <sheets>
    <sheet name="BidForm" sheetId="1" r:id="rId1"/>
  </sheets>
  <definedNames>
    <definedName name="BidderName">'BidForm'!$B$1</definedName>
    <definedName name="ContractName">'BidForm'!$B$2</definedName>
    <definedName name="MaxBid">'BidForm'!$E$23</definedName>
    <definedName name="MinBid">'BidForm'!$E$22</definedName>
    <definedName name="_xlnm.Print_Area" localSheetId="0">'BidForm'!$A$1:$S$47</definedName>
    <definedName name="_xlnm.Print_Titles" localSheetId="0">'BidForm'!$1:$1</definedName>
    <definedName name="RawBids">'BidForm'!$B$29:$C$48</definedName>
    <definedName name="UnitClass">'BidForm'!$B$6</definedName>
    <definedName name="UnitMin">'BidForm'!$B$4</definedName>
    <definedName name="UnitMinCap">450000</definedName>
    <definedName name="UnitName">'BidForm'!$B$3</definedName>
  </definedNames>
  <calcPr fullCalcOnLoad="1"/>
</workbook>
</file>

<file path=xl/sharedStrings.xml><?xml version="1.0" encoding="utf-8"?>
<sst xmlns="http://schemas.openxmlformats.org/spreadsheetml/2006/main" count="34" uniqueCount="34">
  <si>
    <t>OSW</t>
  </si>
  <si>
    <t>OSN</t>
  </si>
  <si>
    <t>This bid form provides several forms of self-validation.  Identified errors will be flagged by red-shaded cells.</t>
  </si>
  <si>
    <t>General Instructions:</t>
  </si>
  <si>
    <t>Bid Parameters:</t>
  </si>
  <si>
    <t>Bids:</t>
  </si>
  <si>
    <t>Bid Group</t>
  </si>
  <si>
    <t>Committed Unit:</t>
  </si>
  <si>
    <t>Up to 600,000 MWh may be offered for each Committed Unit</t>
  </si>
  <si>
    <t>Each MWh offered will be considered independently: all, a portion, or none of the MWh within a bid group may be selected, subject to the minimum for the project</t>
  </si>
  <si>
    <t>Illinois / Adjacent State Wind resource</t>
  </si>
  <si>
    <t>IAW</t>
  </si>
  <si>
    <t>IAP</t>
  </si>
  <si>
    <t>IAN</t>
  </si>
  <si>
    <t>OSP</t>
  </si>
  <si>
    <t>Illinois / Adjacent State Photovoltaic resource</t>
  </si>
  <si>
    <t>Other State Wind resource</t>
  </si>
  <si>
    <t>Other State Photovoltaic resource</t>
  </si>
  <si>
    <t>Minimum valid bid price, $/MWh</t>
  </si>
  <si>
    <t>Maximum valid bid price, $/MWh</t>
  </si>
  <si>
    <r>
      <t xml:space="preserve">Contract Counterparty:
</t>
    </r>
    <r>
      <rPr>
        <sz val="10"/>
        <rFont val="Arial"/>
        <family val="2"/>
      </rPr>
      <t>(if different from Bidding Entity)</t>
    </r>
  </si>
  <si>
    <r>
      <t xml:space="preserve">Bidding Entity:
</t>
    </r>
    <r>
      <rPr>
        <sz val="10"/>
        <rFont val="Arial"/>
        <family val="2"/>
      </rPr>
      <t>(full legal name)</t>
    </r>
  </si>
  <si>
    <t>Unit Minimum (MWh):</t>
  </si>
  <si>
    <t>Unit REC Class:</t>
  </si>
  <si>
    <t>Price
($/MWh)</t>
  </si>
  <si>
    <t>Quantity
(MWh)</t>
  </si>
  <si>
    <t xml:space="preserve">Total number of MWh offered:  </t>
  </si>
  <si>
    <t>For each bid group enter the number of MWh as a positive integer, and the applicable price in $/MWh; prices will be rounded to the nearest $0.01/MWh</t>
  </si>
  <si>
    <t>Will the Percentage Commitment for this Resource depend on the total accepted Quantity?</t>
  </si>
  <si>
    <t>No</t>
  </si>
  <si>
    <t>Yes</t>
  </si>
  <si>
    <t>v09221</t>
  </si>
  <si>
    <t>Illinois / Adjacent State Other resource</t>
  </si>
  <si>
    <t>Other State Other resource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</si>
</sst>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sz val="10"/>
      <color indexed="12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11" fillId="2" borderId="1" xfId="0" applyNumberFormat="1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3" fontId="11" fillId="2" borderId="2" xfId="0" applyNumberFormat="1" applyFont="1" applyFill="1" applyBorder="1" applyAlignment="1" applyProtection="1">
      <alignment horizontal="center"/>
      <protection locked="0"/>
    </xf>
    <xf numFmtId="3" fontId="11" fillId="2" borderId="3" xfId="0" applyNumberFormat="1" applyFont="1" applyFill="1" applyBorder="1" applyAlignment="1" applyProtection="1">
      <alignment horizontal="center"/>
      <protection locked="0"/>
    </xf>
    <xf numFmtId="7" fontId="11" fillId="2" borderId="4" xfId="0" applyNumberFormat="1" applyFont="1" applyFill="1" applyBorder="1" applyAlignment="1" applyProtection="1">
      <alignment horizontal="center"/>
      <protection locked="0"/>
    </xf>
    <xf numFmtId="7" fontId="11" fillId="2" borderId="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top" wrapText="1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indent="1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1" fillId="0" borderId="6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5" fillId="0" borderId="0" xfId="0" applyFont="1" applyFill="1" applyAlignment="1" applyProtection="1">
      <alignment horizontal="left" indent="1"/>
      <protection/>
    </xf>
    <xf numFmtId="0" fontId="1" fillId="0" borderId="7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" fillId="0" borderId="8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7" fontId="8" fillId="0" borderId="9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7" fontId="8" fillId="0" borderId="10" xfId="0" applyNumberFormat="1" applyFont="1" applyBorder="1" applyAlignment="1" applyProtection="1">
      <alignment/>
      <protection/>
    </xf>
    <xf numFmtId="7" fontId="8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horizontal="right" indent="1"/>
      <protection/>
    </xf>
    <xf numFmtId="0" fontId="6" fillId="0" borderId="13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center" wrapText="1"/>
      <protection/>
    </xf>
    <xf numFmtId="1" fontId="6" fillId="0" borderId="0" xfId="0" applyNumberFormat="1" applyFont="1" applyAlignment="1" applyProtection="1">
      <alignment horizontal="right" indent="1"/>
      <protection/>
    </xf>
    <xf numFmtId="9" fontId="13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0" fontId="0" fillId="0" borderId="6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0" fillId="0" borderId="8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1" fillId="2" borderId="1" xfId="0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horizontal="center"/>
      <protection/>
    </xf>
    <xf numFmtId="3" fontId="4" fillId="0" borderId="19" xfId="0" applyNumberFormat="1" applyFont="1" applyFill="1" applyBorder="1" applyAlignment="1" applyProtection="1">
      <alignment horizontal="center"/>
      <protection/>
    </xf>
    <xf numFmtId="0" fontId="11" fillId="2" borderId="20" xfId="0" applyFont="1" applyFill="1" applyBorder="1" applyAlignment="1" applyProtection="1">
      <alignment horizontal="left" vertical="center" wrapText="1"/>
      <protection locked="0"/>
    </xf>
    <xf numFmtId="0" fontId="11" fillId="2" borderId="21" xfId="0" applyFont="1" applyFill="1" applyBorder="1" applyAlignment="1" applyProtection="1">
      <alignment horizontal="left" vertical="center" wrapText="1"/>
      <protection locked="0"/>
    </xf>
    <xf numFmtId="0" fontId="11" fillId="2" borderId="2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top" wrapText="1"/>
      <protection/>
    </xf>
    <xf numFmtId="0" fontId="11" fillId="2" borderId="20" xfId="0" applyFont="1" applyFill="1" applyBorder="1" applyAlignment="1" applyProtection="1">
      <alignment horizontal="left"/>
      <protection locked="0"/>
    </xf>
    <xf numFmtId="0" fontId="11" fillId="2" borderId="21" xfId="0" applyFont="1" applyFill="1" applyBorder="1" applyAlignment="1" applyProtection="1">
      <alignment horizontal="left"/>
      <protection locked="0"/>
    </xf>
    <xf numFmtId="0" fontId="11" fillId="2" borderId="22" xfId="0" applyFont="1" applyFill="1" applyBorder="1" applyAlignment="1" applyProtection="1">
      <alignment horizontal="left"/>
      <protection locked="0"/>
    </xf>
    <xf numFmtId="3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1">
    <dxf>
      <font>
        <b/>
        <i val="0"/>
        <color rgb="FFFFFF99"/>
      </font>
      <fill>
        <patternFill>
          <bgColor rgb="FFFF0000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008000"/>
      </font>
      <border/>
    </dxf>
    <dxf>
      <font>
        <color rgb="FF008000"/>
      </font>
      <border/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right style="thin">
          <color rgb="FF000000"/>
        </right>
      </border>
    </dxf>
    <dxf>
      <font>
        <b/>
        <i val="0"/>
        <color rgb="FF008000"/>
      </font>
      <fill>
        <patternFill patternType="none">
          <bgColor indexed="65"/>
        </patternFill>
      </fill>
      <border/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48"/>
  <sheetViews>
    <sheetView tabSelected="1" zoomScaleSheetLayoutView="85" workbookViewId="0" topLeftCell="A1">
      <selection activeCell="B6" sqref="B6"/>
    </sheetView>
  </sheetViews>
  <sheetFormatPr defaultColWidth="9.140625" defaultRowHeight="12.75"/>
  <cols>
    <col min="1" max="1" width="27.421875" style="10" bestFit="1" customWidth="1"/>
    <col min="2" max="7" width="11.8515625" style="10" customWidth="1"/>
    <col min="8" max="13" width="11.8515625" style="9" customWidth="1"/>
    <col min="14" max="19" width="9.7109375" style="9" customWidth="1"/>
    <col min="20" max="20" width="9.140625" style="9" customWidth="1"/>
    <col min="21" max="16384" width="9.140625" style="10" customWidth="1"/>
  </cols>
  <sheetData>
    <row r="1" spans="1:19" ht="25.5">
      <c r="A1" s="7" t="s">
        <v>21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  <c r="N1" s="8" t="s">
        <v>29</v>
      </c>
      <c r="O1" s="8" t="s">
        <v>31</v>
      </c>
      <c r="P1" s="10"/>
      <c r="Q1" s="10"/>
      <c r="R1" s="10"/>
      <c r="S1" s="10"/>
    </row>
    <row r="2" spans="1:14" ht="25.5">
      <c r="A2" s="11" t="s">
        <v>20</v>
      </c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8" t="s">
        <v>30</v>
      </c>
    </row>
    <row r="3" spans="1:13" ht="12.75">
      <c r="A3" s="12" t="s">
        <v>7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1:13" ht="12.75">
      <c r="A4" s="12" t="s">
        <v>22</v>
      </c>
      <c r="B4" s="1">
        <v>1</v>
      </c>
      <c r="C4" s="13" t="str">
        <f>IF(UnitMin=1,"Default value is 1 MWh",IF(UnitMin&gt;UnitMinCap,"Unit Minimum cannot exceed 450,000 MWh",IF(UnitMin&lt;1,"Unit Minimum must be greater than 0 MWh","OK")))</f>
        <v>Default value is 1 MWh</v>
      </c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8:9" ht="12.75">
      <c r="H5" s="10"/>
      <c r="I5" s="10"/>
    </row>
    <row r="6" spans="1:13" ht="12.75">
      <c r="A6" s="12" t="s">
        <v>23</v>
      </c>
      <c r="B6" s="2"/>
      <c r="C6" s="13" t="str">
        <f>IF(UnitClass="","Unit REC Class must be selected","OK")</f>
        <v>Unit REC Class must be selected</v>
      </c>
      <c r="G6" s="72" t="s">
        <v>28</v>
      </c>
      <c r="H6" s="72"/>
      <c r="I6" s="72"/>
      <c r="J6" s="72"/>
      <c r="K6" s="72"/>
      <c r="L6" s="72"/>
      <c r="M6" s="72"/>
    </row>
    <row r="7" spans="1:12" ht="12.75">
      <c r="A7" s="15"/>
      <c r="B7" s="16" t="s">
        <v>11</v>
      </c>
      <c r="C7" s="59" t="s">
        <v>10</v>
      </c>
      <c r="D7" s="59"/>
      <c r="E7" s="60"/>
      <c r="F7" s="17"/>
      <c r="G7" s="61"/>
      <c r="H7" s="54">
        <f>IF(G7="No","Percentage Commitment is fixed at:","")</f>
      </c>
      <c r="I7" s="54"/>
      <c r="J7" s="55"/>
      <c r="K7" s="43"/>
      <c r="L7" s="18">
        <f>IF(G7&lt;&gt;"No","",IF(AND(G7="No",K7&gt;0,K7&lt;=1),"OK","Value must be between 1% and 100%"))</f>
      </c>
    </row>
    <row r="8" spans="2:12" ht="12.75">
      <c r="B8" s="19" t="s">
        <v>12</v>
      </c>
      <c r="C8" s="48" t="s">
        <v>15</v>
      </c>
      <c r="D8" s="48"/>
      <c r="E8" s="49"/>
      <c r="F8" s="17"/>
      <c r="G8" s="61"/>
      <c r="H8" s="56">
        <f>IF(G7="Yes","100% Percentage Commitment
is equivalent to (MWh):","")</f>
      </c>
      <c r="I8" s="57"/>
      <c r="J8" s="57"/>
      <c r="K8" s="71"/>
      <c r="L8" s="20">
        <f>IF(G7&lt;&gt;"Yes","",IF(AND(G7="Yes",K8&gt;0,K8=INT(K8)),"OK","Value must be a positive integer"))</f>
      </c>
    </row>
    <row r="9" spans="2:12" ht="12.75">
      <c r="B9" s="19" t="s">
        <v>13</v>
      </c>
      <c r="C9" s="48" t="s">
        <v>32</v>
      </c>
      <c r="D9" s="48"/>
      <c r="E9" s="49"/>
      <c r="F9" s="17"/>
      <c r="G9" s="61"/>
      <c r="H9" s="57"/>
      <c r="I9" s="57"/>
      <c r="J9" s="57"/>
      <c r="K9" s="71"/>
      <c r="L9" s="21"/>
    </row>
    <row r="10" spans="2:9" ht="12.75">
      <c r="B10" s="19" t="s">
        <v>0</v>
      </c>
      <c r="C10" s="48" t="s">
        <v>16</v>
      </c>
      <c r="D10" s="48"/>
      <c r="E10" s="49"/>
      <c r="F10" s="17"/>
      <c r="G10" s="22"/>
      <c r="H10" s="10"/>
      <c r="I10" s="10"/>
    </row>
    <row r="11" spans="2:9" ht="12.75">
      <c r="B11" s="19" t="s">
        <v>14</v>
      </c>
      <c r="C11" s="48" t="s">
        <v>17</v>
      </c>
      <c r="D11" s="48"/>
      <c r="E11" s="49"/>
      <c r="F11" s="17"/>
      <c r="G11" s="22"/>
      <c r="H11" s="10"/>
      <c r="I11" s="10"/>
    </row>
    <row r="12" spans="2:9" ht="12.75">
      <c r="B12" s="23" t="s">
        <v>1</v>
      </c>
      <c r="C12" s="52" t="s">
        <v>33</v>
      </c>
      <c r="D12" s="52"/>
      <c r="E12" s="53"/>
      <c r="F12" s="17"/>
      <c r="G12" s="22"/>
      <c r="H12" s="10"/>
      <c r="I12" s="10"/>
    </row>
    <row r="13" spans="8:9" ht="12.75">
      <c r="H13" s="10"/>
      <c r="I13" s="10"/>
    </row>
    <row r="14" spans="1:19" ht="12.75">
      <c r="A14" s="24" t="s">
        <v>3</v>
      </c>
      <c r="B14" s="58" t="s">
        <v>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P14" s="26"/>
      <c r="Q14" s="26"/>
      <c r="R14" s="26"/>
      <c r="S14" s="26"/>
    </row>
    <row r="15" spans="1:19" ht="4.5" customHeight="1">
      <c r="A15" s="27"/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P15" s="28"/>
      <c r="Q15" s="28"/>
      <c r="R15" s="28"/>
      <c r="S15" s="28"/>
    </row>
    <row r="16" spans="2:19" ht="12.75">
      <c r="B16" s="67" t="s">
        <v>27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P16" s="29"/>
      <c r="Q16" s="29"/>
      <c r="R16" s="29"/>
      <c r="S16" s="29"/>
    </row>
    <row r="17" spans="1:19" ht="4.5" customHeight="1">
      <c r="A17" s="25"/>
      <c r="B17" s="25"/>
      <c r="C17" s="25"/>
      <c r="D17" s="25"/>
      <c r="E17" s="25"/>
      <c r="F17" s="25"/>
      <c r="G17" s="25"/>
      <c r="H17" s="25"/>
      <c r="I17" s="25"/>
      <c r="J17" s="28"/>
      <c r="K17" s="28"/>
      <c r="L17" s="28"/>
      <c r="M17" s="28"/>
      <c r="P17" s="28"/>
      <c r="Q17" s="28"/>
      <c r="R17" s="28"/>
      <c r="S17" s="28"/>
    </row>
    <row r="18" spans="2:19" ht="12.75">
      <c r="B18" s="58" t="s">
        <v>9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P18" s="26"/>
      <c r="Q18" s="26"/>
      <c r="R18" s="26"/>
      <c r="S18" s="26"/>
    </row>
    <row r="19" spans="1:19" ht="4.5" customHeight="1">
      <c r="A19" s="27"/>
      <c r="B19" s="27"/>
      <c r="C19" s="27"/>
      <c r="D19" s="27"/>
      <c r="E19" s="27"/>
      <c r="F19" s="27"/>
      <c r="G19" s="27"/>
      <c r="H19" s="27"/>
      <c r="I19" s="27"/>
      <c r="J19" s="28"/>
      <c r="K19" s="28"/>
      <c r="L19" s="28"/>
      <c r="M19" s="28"/>
      <c r="P19" s="28"/>
      <c r="Q19" s="28"/>
      <c r="R19" s="28"/>
      <c r="S19" s="28"/>
    </row>
    <row r="20" spans="2:19" ht="12.75" customHeight="1">
      <c r="B20" s="58" t="s">
        <v>2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P20" s="26"/>
      <c r="Q20" s="26"/>
      <c r="R20" s="26"/>
      <c r="S20" s="26"/>
    </row>
    <row r="21" spans="8:9" ht="12.75">
      <c r="H21" s="10"/>
      <c r="I21" s="10"/>
    </row>
    <row r="22" spans="1:15" ht="13.5" customHeight="1">
      <c r="A22" s="12" t="s">
        <v>4</v>
      </c>
      <c r="B22" s="46" t="s">
        <v>18</v>
      </c>
      <c r="C22" s="47"/>
      <c r="D22" s="47"/>
      <c r="E22" s="30">
        <v>0.01</v>
      </c>
      <c r="H22" s="10"/>
      <c r="I22" s="10"/>
      <c r="N22" s="31"/>
      <c r="O22" s="31"/>
    </row>
    <row r="23" spans="2:15" ht="12.75">
      <c r="B23" s="50" t="s">
        <v>19</v>
      </c>
      <c r="C23" s="51"/>
      <c r="D23" s="51"/>
      <c r="E23" s="32">
        <v>5000</v>
      </c>
      <c r="H23" s="10"/>
      <c r="I23" s="10"/>
      <c r="N23" s="31"/>
      <c r="O23" s="31"/>
    </row>
    <row r="24" spans="2:15" ht="12.75">
      <c r="B24" s="22"/>
      <c r="C24" s="22"/>
      <c r="D24" s="22"/>
      <c r="E24" s="33"/>
      <c r="H24" s="10"/>
      <c r="I24" s="10"/>
      <c r="N24" s="31"/>
      <c r="O24" s="31"/>
    </row>
    <row r="25" spans="1:15" ht="13.5" thickBot="1">
      <c r="A25" s="12" t="s">
        <v>5</v>
      </c>
      <c r="C25" s="34"/>
      <c r="H25" s="10"/>
      <c r="I25" s="10"/>
      <c r="N25" s="31"/>
      <c r="O25" s="31"/>
    </row>
    <row r="26" spans="1:20" ht="15.75">
      <c r="A26" s="35" t="s">
        <v>26</v>
      </c>
      <c r="B26" s="62">
        <f>SUM(B29:B48)</f>
        <v>0</v>
      </c>
      <c r="C26" s="63"/>
      <c r="D26" s="13" t="str">
        <f>IF(B26&gt;600000,"Too many MWh bid",IF(B26&lt;UnitMin,"Less than Unit Minimum bid","OK"))</f>
        <v>Less than Unit Minimum bid</v>
      </c>
      <c r="H26" s="10"/>
      <c r="I26" s="10"/>
      <c r="J26" s="10"/>
      <c r="K26" s="10"/>
      <c r="L26" s="10"/>
      <c r="M26" s="10"/>
      <c r="N26" s="36"/>
      <c r="O26" s="31"/>
      <c r="P26" s="10"/>
      <c r="Q26" s="10"/>
      <c r="R26" s="10"/>
      <c r="S26" s="10"/>
      <c r="T26" s="10"/>
    </row>
    <row r="27" spans="2:20" ht="12.75">
      <c r="B27" s="37"/>
      <c r="C27" s="38"/>
      <c r="H27" s="10"/>
      <c r="I27" s="10"/>
      <c r="J27" s="10"/>
      <c r="K27" s="10"/>
      <c r="L27" s="10"/>
      <c r="M27" s="10"/>
      <c r="N27" s="31"/>
      <c r="O27" s="31"/>
      <c r="P27" s="10"/>
      <c r="Q27" s="10"/>
      <c r="R27" s="10"/>
      <c r="S27" s="10"/>
      <c r="T27" s="10"/>
    </row>
    <row r="28" spans="1:20" ht="24">
      <c r="A28" s="39" t="s">
        <v>6</v>
      </c>
      <c r="B28" s="40" t="s">
        <v>25</v>
      </c>
      <c r="C28" s="41" t="s">
        <v>24</v>
      </c>
      <c r="H28" s="10"/>
      <c r="I28" s="10"/>
      <c r="J28" s="10"/>
      <c r="K28" s="10"/>
      <c r="L28" s="10"/>
      <c r="M28" s="10"/>
      <c r="N28" s="31"/>
      <c r="O28" s="31"/>
      <c r="P28" s="10"/>
      <c r="Q28" s="10"/>
      <c r="R28" s="10"/>
      <c r="S28" s="10"/>
      <c r="T28" s="10"/>
    </row>
    <row r="29" spans="1:20" ht="12.75">
      <c r="A29" s="42">
        <v>1</v>
      </c>
      <c r="B29" s="3"/>
      <c r="C29" s="5"/>
      <c r="D29" s="13" t="str">
        <f>IF(B29&lt;UnitMin,"First Bid Group Quantity must be equal to or greater than the Unit Minimum",IF(OR(INT(B29)&lt;&gt;B29,B29&lt;0),"Quantity must be a positive integer",IF(AND(B29&lt;&gt;"",C29=""),"No Price listed",IF(AND(B29&lt;&gt;"",OR(C29&lt;MinBid,C29&gt;MaxBid)),"Price is outside range",IF(C29&lt;&gt;MIN($C$29:$C$48),"Price for first Bid Group must be lowest price","OK")))))</f>
        <v>First Bid Group Quantity must be equal to or greater than the Unit Minimum</v>
      </c>
      <c r="G29" s="44"/>
      <c r="H29" s="10"/>
      <c r="I29" s="10"/>
      <c r="J29" s="10"/>
      <c r="K29" s="10"/>
      <c r="L29" s="10"/>
      <c r="M29" s="10"/>
      <c r="P29" s="10"/>
      <c r="Q29" s="10"/>
      <c r="R29" s="10"/>
      <c r="S29" s="10"/>
      <c r="T29" s="10"/>
    </row>
    <row r="30" spans="1:20" ht="12.75">
      <c r="A30" s="42">
        <f>A29+1</f>
        <v>2</v>
      </c>
      <c r="B30" s="3"/>
      <c r="C30" s="5"/>
      <c r="D30" s="13" t="str">
        <f aca="true" t="shared" si="0" ref="D30:D48">IF(AND(B30="",C30&lt;&gt;""),"No Quantity listed",IF(OR(INT(B30)&lt;&gt;B30,B30&lt;0),"Quantity must be a positive integer",IF(AND(B30&lt;&gt;"",C30=""),"No Price listed",IF(AND(B30&lt;&gt;"",OR(C30&lt;MinBid,C30&gt;MaxBid)),"Price is outside range","OK"))))</f>
        <v>OK</v>
      </c>
      <c r="G30" s="44"/>
      <c r="H30" s="10"/>
      <c r="I30" s="10"/>
      <c r="J30" s="10"/>
      <c r="K30" s="10"/>
      <c r="L30" s="10"/>
      <c r="M30" s="10"/>
      <c r="P30" s="10"/>
      <c r="Q30" s="10"/>
      <c r="R30" s="10"/>
      <c r="S30" s="10"/>
      <c r="T30" s="10"/>
    </row>
    <row r="31" spans="1:20" ht="12.75">
      <c r="A31" s="42">
        <f aca="true" t="shared" si="1" ref="A31:A48">A30+1</f>
        <v>3</v>
      </c>
      <c r="B31" s="3"/>
      <c r="C31" s="5"/>
      <c r="D31" s="13" t="str">
        <f t="shared" si="0"/>
        <v>OK</v>
      </c>
      <c r="G31" s="44"/>
      <c r="H31" s="10"/>
      <c r="I31" s="10"/>
      <c r="J31" s="10"/>
      <c r="K31" s="10"/>
      <c r="L31" s="10"/>
      <c r="M31" s="10"/>
      <c r="P31" s="10"/>
      <c r="Q31" s="10"/>
      <c r="R31" s="10"/>
      <c r="S31" s="10"/>
      <c r="T31" s="10"/>
    </row>
    <row r="32" spans="1:20" ht="12.75">
      <c r="A32" s="42">
        <f t="shared" si="1"/>
        <v>4</v>
      </c>
      <c r="B32" s="3"/>
      <c r="C32" s="5"/>
      <c r="D32" s="13" t="str">
        <f t="shared" si="0"/>
        <v>OK</v>
      </c>
      <c r="G32" s="44"/>
      <c r="H32" s="10"/>
      <c r="I32" s="10"/>
      <c r="J32" s="10"/>
      <c r="K32" s="10"/>
      <c r="L32" s="10"/>
      <c r="M32" s="10"/>
      <c r="P32" s="10"/>
      <c r="Q32" s="10"/>
      <c r="R32" s="10"/>
      <c r="S32" s="10"/>
      <c r="T32" s="10"/>
    </row>
    <row r="33" spans="1:20" ht="12.75">
      <c r="A33" s="42">
        <f t="shared" si="1"/>
        <v>5</v>
      </c>
      <c r="B33" s="3"/>
      <c r="C33" s="5"/>
      <c r="D33" s="13" t="str">
        <f t="shared" si="0"/>
        <v>OK</v>
      </c>
      <c r="G33" s="44"/>
      <c r="H33" s="10"/>
      <c r="I33" s="10"/>
      <c r="J33" s="10"/>
      <c r="K33" s="10"/>
      <c r="L33" s="10"/>
      <c r="M33" s="10"/>
      <c r="P33" s="10"/>
      <c r="Q33" s="10"/>
      <c r="R33" s="10"/>
      <c r="S33" s="10"/>
      <c r="T33" s="10"/>
    </row>
    <row r="34" spans="1:20" ht="12.75">
      <c r="A34" s="42">
        <f t="shared" si="1"/>
        <v>6</v>
      </c>
      <c r="B34" s="3"/>
      <c r="C34" s="5"/>
      <c r="D34" s="13" t="str">
        <f t="shared" si="0"/>
        <v>OK</v>
      </c>
      <c r="G34" s="44"/>
      <c r="H34" s="10"/>
      <c r="I34" s="10"/>
      <c r="J34" s="10"/>
      <c r="K34" s="10"/>
      <c r="L34" s="10"/>
      <c r="M34" s="10"/>
      <c r="P34" s="10"/>
      <c r="Q34" s="10"/>
      <c r="R34" s="10"/>
      <c r="S34" s="10"/>
      <c r="T34" s="10"/>
    </row>
    <row r="35" spans="1:20" ht="12.75">
      <c r="A35" s="42">
        <f t="shared" si="1"/>
        <v>7</v>
      </c>
      <c r="B35" s="3"/>
      <c r="C35" s="5"/>
      <c r="D35" s="13" t="str">
        <f t="shared" si="0"/>
        <v>OK</v>
      </c>
      <c r="G35" s="44"/>
      <c r="H35" s="10"/>
      <c r="I35" s="10"/>
      <c r="J35" s="10"/>
      <c r="K35" s="10"/>
      <c r="L35" s="10"/>
      <c r="M35" s="10"/>
      <c r="P35" s="10"/>
      <c r="Q35" s="10"/>
      <c r="R35" s="10"/>
      <c r="S35" s="10"/>
      <c r="T35" s="10"/>
    </row>
    <row r="36" spans="1:20" ht="12.75">
      <c r="A36" s="42">
        <f t="shared" si="1"/>
        <v>8</v>
      </c>
      <c r="B36" s="3"/>
      <c r="C36" s="5"/>
      <c r="D36" s="13" t="str">
        <f t="shared" si="0"/>
        <v>OK</v>
      </c>
      <c r="G36" s="44"/>
      <c r="H36" s="10"/>
      <c r="I36" s="10"/>
      <c r="J36" s="10"/>
      <c r="K36" s="10"/>
      <c r="L36" s="10"/>
      <c r="M36" s="10"/>
      <c r="P36" s="10"/>
      <c r="Q36" s="10"/>
      <c r="R36" s="10"/>
      <c r="S36" s="10"/>
      <c r="T36" s="10"/>
    </row>
    <row r="37" spans="1:20" ht="12.75">
      <c r="A37" s="42">
        <f t="shared" si="1"/>
        <v>9</v>
      </c>
      <c r="B37" s="3"/>
      <c r="C37" s="5"/>
      <c r="D37" s="13" t="str">
        <f t="shared" si="0"/>
        <v>OK</v>
      </c>
      <c r="G37" s="44"/>
      <c r="H37" s="10"/>
      <c r="I37" s="10"/>
      <c r="J37" s="10"/>
      <c r="K37" s="10"/>
      <c r="L37" s="10"/>
      <c r="M37" s="10"/>
      <c r="P37" s="10"/>
      <c r="Q37" s="10"/>
      <c r="R37" s="10"/>
      <c r="S37" s="10"/>
      <c r="T37" s="10"/>
    </row>
    <row r="38" spans="1:20" ht="12.75">
      <c r="A38" s="42">
        <f t="shared" si="1"/>
        <v>10</v>
      </c>
      <c r="B38" s="3"/>
      <c r="C38" s="5"/>
      <c r="D38" s="13" t="str">
        <f t="shared" si="0"/>
        <v>OK</v>
      </c>
      <c r="F38" s="45"/>
      <c r="G38" s="44"/>
      <c r="H38" s="10"/>
      <c r="I38" s="10"/>
      <c r="J38" s="10"/>
      <c r="K38" s="10"/>
      <c r="L38" s="10"/>
      <c r="M38" s="10"/>
      <c r="P38" s="10"/>
      <c r="Q38" s="10"/>
      <c r="R38" s="10"/>
      <c r="S38" s="10"/>
      <c r="T38" s="10"/>
    </row>
    <row r="39" spans="1:20" ht="12.75">
      <c r="A39" s="42">
        <f t="shared" si="1"/>
        <v>11</v>
      </c>
      <c r="B39" s="3"/>
      <c r="C39" s="5"/>
      <c r="D39" s="13" t="str">
        <f t="shared" si="0"/>
        <v>OK</v>
      </c>
      <c r="G39" s="44"/>
      <c r="H39" s="10"/>
      <c r="I39" s="10"/>
      <c r="J39" s="10"/>
      <c r="K39" s="10"/>
      <c r="L39" s="10"/>
      <c r="M39" s="10"/>
      <c r="P39" s="10"/>
      <c r="Q39" s="10"/>
      <c r="R39" s="10"/>
      <c r="S39" s="10"/>
      <c r="T39" s="10"/>
    </row>
    <row r="40" spans="1:20" ht="12.75">
      <c r="A40" s="42">
        <f t="shared" si="1"/>
        <v>12</v>
      </c>
      <c r="B40" s="3"/>
      <c r="C40" s="5"/>
      <c r="D40" s="13" t="str">
        <f t="shared" si="0"/>
        <v>OK</v>
      </c>
      <c r="G40" s="44"/>
      <c r="H40" s="10"/>
      <c r="I40" s="10"/>
      <c r="J40" s="10"/>
      <c r="K40" s="10"/>
      <c r="L40" s="10"/>
      <c r="M40" s="10"/>
      <c r="P40" s="10"/>
      <c r="Q40" s="10"/>
      <c r="R40" s="10"/>
      <c r="S40" s="10"/>
      <c r="T40" s="10"/>
    </row>
    <row r="41" spans="1:20" ht="12.75">
      <c r="A41" s="42">
        <f t="shared" si="1"/>
        <v>13</v>
      </c>
      <c r="B41" s="3"/>
      <c r="C41" s="5"/>
      <c r="D41" s="13" t="str">
        <f t="shared" si="0"/>
        <v>OK</v>
      </c>
      <c r="G41" s="44"/>
      <c r="H41" s="10"/>
      <c r="I41" s="10"/>
      <c r="J41" s="10"/>
      <c r="K41" s="10"/>
      <c r="L41" s="10"/>
      <c r="M41" s="10"/>
      <c r="P41" s="10"/>
      <c r="Q41" s="10"/>
      <c r="R41" s="10"/>
      <c r="S41" s="10"/>
      <c r="T41" s="10"/>
    </row>
    <row r="42" spans="1:20" ht="12.75">
      <c r="A42" s="42">
        <f t="shared" si="1"/>
        <v>14</v>
      </c>
      <c r="B42" s="3"/>
      <c r="C42" s="5"/>
      <c r="D42" s="13" t="str">
        <f t="shared" si="0"/>
        <v>OK</v>
      </c>
      <c r="G42" s="44"/>
      <c r="H42" s="10"/>
      <c r="I42" s="10"/>
      <c r="J42" s="10"/>
      <c r="K42" s="10"/>
      <c r="L42" s="10"/>
      <c r="M42" s="10"/>
      <c r="P42" s="10"/>
      <c r="Q42" s="10"/>
      <c r="R42" s="10"/>
      <c r="S42" s="10"/>
      <c r="T42" s="10"/>
    </row>
    <row r="43" spans="1:20" ht="12.75">
      <c r="A43" s="42">
        <f t="shared" si="1"/>
        <v>15</v>
      </c>
      <c r="B43" s="3"/>
      <c r="C43" s="5"/>
      <c r="D43" s="13" t="str">
        <f t="shared" si="0"/>
        <v>OK</v>
      </c>
      <c r="G43" s="44"/>
      <c r="H43" s="10"/>
      <c r="I43" s="10"/>
      <c r="J43" s="10"/>
      <c r="K43" s="10"/>
      <c r="L43" s="10"/>
      <c r="M43" s="10"/>
      <c r="P43" s="10"/>
      <c r="Q43" s="10"/>
      <c r="R43" s="10"/>
      <c r="S43" s="10"/>
      <c r="T43" s="10"/>
    </row>
    <row r="44" spans="1:20" ht="12.75">
      <c r="A44" s="42">
        <f t="shared" si="1"/>
        <v>16</v>
      </c>
      <c r="B44" s="3"/>
      <c r="C44" s="5"/>
      <c r="D44" s="13" t="str">
        <f t="shared" si="0"/>
        <v>OK</v>
      </c>
      <c r="G44" s="44"/>
      <c r="H44" s="10"/>
      <c r="I44" s="10"/>
      <c r="J44" s="10"/>
      <c r="K44" s="10"/>
      <c r="L44" s="10"/>
      <c r="M44" s="10"/>
      <c r="P44" s="10"/>
      <c r="Q44" s="10"/>
      <c r="R44" s="10"/>
      <c r="S44" s="10"/>
      <c r="T44" s="10"/>
    </row>
    <row r="45" spans="1:20" ht="12.75">
      <c r="A45" s="42">
        <f t="shared" si="1"/>
        <v>17</v>
      </c>
      <c r="B45" s="3"/>
      <c r="C45" s="5"/>
      <c r="D45" s="13" t="str">
        <f t="shared" si="0"/>
        <v>OK</v>
      </c>
      <c r="G45" s="44"/>
      <c r="H45" s="10"/>
      <c r="I45" s="10"/>
      <c r="J45" s="10"/>
      <c r="K45" s="10"/>
      <c r="L45" s="10"/>
      <c r="M45" s="10"/>
      <c r="P45" s="10"/>
      <c r="Q45" s="10"/>
      <c r="R45" s="10"/>
      <c r="S45" s="10"/>
      <c r="T45" s="10"/>
    </row>
    <row r="46" spans="1:20" ht="12.75">
      <c r="A46" s="42">
        <f t="shared" si="1"/>
        <v>18</v>
      </c>
      <c r="B46" s="3"/>
      <c r="C46" s="5"/>
      <c r="D46" s="13" t="str">
        <f t="shared" si="0"/>
        <v>OK</v>
      </c>
      <c r="G46" s="44"/>
      <c r="H46" s="10"/>
      <c r="I46" s="10"/>
      <c r="J46" s="10"/>
      <c r="K46" s="10"/>
      <c r="L46" s="10"/>
      <c r="M46" s="10"/>
      <c r="P46" s="10"/>
      <c r="Q46" s="10"/>
      <c r="R46" s="10"/>
      <c r="S46" s="10"/>
      <c r="T46" s="10"/>
    </row>
    <row r="47" spans="1:20" ht="12.75">
      <c r="A47" s="42">
        <f t="shared" si="1"/>
        <v>19</v>
      </c>
      <c r="B47" s="3"/>
      <c r="C47" s="5"/>
      <c r="D47" s="13" t="str">
        <f t="shared" si="0"/>
        <v>OK</v>
      </c>
      <c r="G47" s="44"/>
      <c r="H47" s="10"/>
      <c r="I47" s="10"/>
      <c r="J47" s="10"/>
      <c r="K47" s="10"/>
      <c r="L47" s="10"/>
      <c r="M47" s="10"/>
      <c r="P47" s="10"/>
      <c r="Q47" s="10"/>
      <c r="R47" s="10"/>
      <c r="S47" s="10"/>
      <c r="T47" s="10"/>
    </row>
    <row r="48" spans="1:13" ht="13.5" thickBot="1">
      <c r="A48" s="42">
        <f t="shared" si="1"/>
        <v>20</v>
      </c>
      <c r="B48" s="4"/>
      <c r="C48" s="6"/>
      <c r="D48" s="13" t="str">
        <f t="shared" si="0"/>
        <v>OK</v>
      </c>
      <c r="G48" s="44"/>
      <c r="H48" s="10"/>
      <c r="I48" s="10"/>
      <c r="J48" s="10"/>
      <c r="K48" s="10"/>
      <c r="L48" s="10"/>
      <c r="M48" s="10"/>
    </row>
  </sheetData>
  <sheetProtection password="F2D4" sheet="1" objects="1" scenarios="1" formatColumns="0" selectLockedCells="1"/>
  <mergeCells count="21">
    <mergeCell ref="B26:C26"/>
    <mergeCell ref="B1:M1"/>
    <mergeCell ref="B14:M14"/>
    <mergeCell ref="B16:M16"/>
    <mergeCell ref="B18:M18"/>
    <mergeCell ref="B3:M3"/>
    <mergeCell ref="B2:M2"/>
    <mergeCell ref="K8:K9"/>
    <mergeCell ref="G6:M6"/>
    <mergeCell ref="H7:J7"/>
    <mergeCell ref="H8:J9"/>
    <mergeCell ref="C11:E11"/>
    <mergeCell ref="B20:M20"/>
    <mergeCell ref="C9:E9"/>
    <mergeCell ref="C10:E10"/>
    <mergeCell ref="C7:E7"/>
    <mergeCell ref="G7:G9"/>
    <mergeCell ref="B22:D22"/>
    <mergeCell ref="C8:E8"/>
    <mergeCell ref="B23:D23"/>
    <mergeCell ref="C12:E12"/>
  </mergeCells>
  <conditionalFormatting sqref="N26">
    <cfRule type="cellIs" priority="1" dxfId="0" operator="greaterThan" stopIfTrue="1">
      <formula>415000</formula>
    </cfRule>
  </conditionalFormatting>
  <conditionalFormatting sqref="B26:C26">
    <cfRule type="cellIs" priority="2" dxfId="0" operator="greaterThan" stopIfTrue="1">
      <formula>600000</formula>
    </cfRule>
    <cfRule type="cellIs" priority="3" dxfId="1" operator="lessThan" stopIfTrue="1">
      <formula>UnitMin</formula>
    </cfRule>
  </conditionalFormatting>
  <conditionalFormatting sqref="C4">
    <cfRule type="cellIs" priority="4" dxfId="2" operator="equal" stopIfTrue="1">
      <formula>"OK"</formula>
    </cfRule>
    <cfRule type="cellIs" priority="5" dxfId="2" operator="equal" stopIfTrue="1">
      <formula>"Default value is 1 MWh"</formula>
    </cfRule>
  </conditionalFormatting>
  <conditionalFormatting sqref="D26">
    <cfRule type="cellIs" priority="6" dxfId="3" operator="equal" stopIfTrue="1">
      <formula>"ok"</formula>
    </cfRule>
  </conditionalFormatting>
  <conditionalFormatting sqref="B4">
    <cfRule type="cellIs" priority="7" dxfId="1" operator="notBetween" stopIfTrue="1">
      <formula>1</formula>
      <formula>UnitMinCap</formula>
    </cfRule>
  </conditionalFormatting>
  <conditionalFormatting sqref="B29">
    <cfRule type="cellIs" priority="8" dxfId="1" operator="notEqual" stopIfTrue="1">
      <formula>INT(B29)</formula>
    </cfRule>
    <cfRule type="expression" priority="9" dxfId="1" stopIfTrue="1">
      <formula>OR(B29&lt;0,B29&lt;UnitMin)</formula>
    </cfRule>
    <cfRule type="expression" priority="10" dxfId="1" stopIfTrue="1">
      <formula>OR(AND(B29&lt;&gt;"",C29=""),AND(B29="",C29&lt;&gt;""))</formula>
    </cfRule>
  </conditionalFormatting>
  <conditionalFormatting sqref="C6 D29:D48 L7">
    <cfRule type="cellIs" priority="11" dxfId="2" operator="equal" stopIfTrue="1">
      <formula>"OK"</formula>
    </cfRule>
  </conditionalFormatting>
  <conditionalFormatting sqref="C30:C48">
    <cfRule type="expression" priority="12" dxfId="1" stopIfTrue="1">
      <formula>AND(B30&lt;&gt;"",OR(C30&gt;MaxBid,C30&lt;MinBid))</formula>
    </cfRule>
    <cfRule type="expression" priority="13" dxfId="1" stopIfTrue="1">
      <formula>OR(AND(B30&lt;&gt;"",C30=""),AND(B30="",C30&lt;&gt;""))</formula>
    </cfRule>
  </conditionalFormatting>
  <conditionalFormatting sqref="B6">
    <cfRule type="cellIs" priority="14" dxfId="1" operator="equal" stopIfTrue="1">
      <formula>""</formula>
    </cfRule>
  </conditionalFormatting>
  <conditionalFormatting sqref="B30:B48">
    <cfRule type="cellIs" priority="15" dxfId="1" operator="notEqual" stopIfTrue="1">
      <formula>INT(B30)</formula>
    </cfRule>
    <cfRule type="expression" priority="16" dxfId="1" stopIfTrue="1">
      <formula>OR(B30&lt;0)</formula>
    </cfRule>
    <cfRule type="expression" priority="17" dxfId="1" stopIfTrue="1">
      <formula>OR(AND(B30&lt;&gt;"",C30=""),AND(B30="",C30&lt;&gt;""))</formula>
    </cfRule>
  </conditionalFormatting>
  <conditionalFormatting sqref="L9">
    <cfRule type="expression" priority="18" dxfId="4" stopIfTrue="1">
      <formula>IF(G7="Yes",TRUE,FALSE)</formula>
    </cfRule>
  </conditionalFormatting>
  <conditionalFormatting sqref="K10">
    <cfRule type="expression" priority="19" dxfId="5" stopIfTrue="1">
      <formula>IF(G7="Yes",TRUE,FALSE)</formula>
    </cfRule>
  </conditionalFormatting>
  <conditionalFormatting sqref="H8:J9">
    <cfRule type="expression" priority="20" dxfId="6" stopIfTrue="1">
      <formula>IF(G7="Yes",TRUE,FALSE)</formula>
    </cfRule>
  </conditionalFormatting>
  <conditionalFormatting sqref="L8">
    <cfRule type="cellIs" priority="21" dxfId="7" operator="equal" stopIfTrue="1">
      <formula>"OK"</formula>
    </cfRule>
  </conditionalFormatting>
  <conditionalFormatting sqref="G7:G9">
    <cfRule type="cellIs" priority="22" dxfId="8" operator="equal" stopIfTrue="1">
      <formula>""</formula>
    </cfRule>
  </conditionalFormatting>
  <conditionalFormatting sqref="K7">
    <cfRule type="expression" priority="23" dxfId="9" stopIfTrue="1">
      <formula>AND($G$7="No",K7&gt;0,K7&lt;=1)</formula>
    </cfRule>
    <cfRule type="expression" priority="24" dxfId="10" stopIfTrue="1">
      <formula>AND($G$7="No",OR(K7&lt;=0,K7&gt;1))</formula>
    </cfRule>
  </conditionalFormatting>
  <conditionalFormatting sqref="K8:K9">
    <cfRule type="expression" priority="25" dxfId="9" stopIfTrue="1">
      <formula>AND(G7="Yes",K8&gt;0,K8=INT(K8))</formula>
    </cfRule>
    <cfRule type="expression" priority="26" dxfId="10" stopIfTrue="1">
      <formula>AND(G7="Yes",OR(K8&lt;=0,K8&lt;&gt;INT(K8)))</formula>
    </cfRule>
  </conditionalFormatting>
  <conditionalFormatting sqref="C29">
    <cfRule type="expression" priority="27" dxfId="1" stopIfTrue="1">
      <formula>AND(B29&lt;&gt;"",OR(C29&gt;MaxBid,C29&lt;MinBid))</formula>
    </cfRule>
    <cfRule type="expression" priority="28" dxfId="1" stopIfTrue="1">
      <formula>OR(AND(B29&lt;&gt;"",C29=""),AND(B29="",C29&lt;&gt;""))</formula>
    </cfRule>
    <cfRule type="expression" priority="29" dxfId="1" stopIfTrue="1">
      <formula>IF(C29&lt;&gt;MIN($C$29:$C$48),TRUE,FALSE)</formula>
    </cfRule>
  </conditionalFormatting>
  <dataValidations count="2">
    <dataValidation type="list" allowBlank="1" showInputMessage="1" showErrorMessage="1" sqref="B6">
      <formula1>$B$7:$B$13</formula1>
    </dataValidation>
    <dataValidation type="list" allowBlank="1" showInputMessage="1" showErrorMessage="1" sqref="G7:G9">
      <formula1>$N$1:$N$3</formula1>
    </dataValidation>
  </dataValidations>
  <printOptions horizontalCentered="1"/>
  <pageMargins left="0.5" right="0.5" top="0.65" bottom="0.65" header="0.5" footer="0.5"/>
  <pageSetup fitToHeight="8" fitToWidth="1" horizontalDpi="600" verticalDpi="600" orientation="landscape" scale="63" r:id="rId1"/>
  <headerFooter alignWithMargins="0">
    <oddHeader>&amp;RPrinted:  &amp;D  &amp;T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PCurlett</dc:creator>
  <cp:keywords/>
  <dc:description/>
  <cp:lastModifiedBy>Sara Pierce</cp:lastModifiedBy>
  <cp:lastPrinted>2008-04-04T15:46:02Z</cp:lastPrinted>
  <dcterms:created xsi:type="dcterms:W3CDTF">2002-05-21T20:41:11Z</dcterms:created>
  <dcterms:modified xsi:type="dcterms:W3CDTF">2010-09-22T16:55:03Z</dcterms:modified>
  <cp:category/>
  <cp:version/>
  <cp:contentType/>
  <cp:contentStatus/>
</cp:coreProperties>
</file>